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8" i="1" l="1"/>
  <c r="N8" i="1" l="1"/>
  <c r="M8" i="1"/>
  <c r="J8" i="1"/>
  <c r="C8" i="1"/>
  <c r="I8" i="1" l="1"/>
  <c r="E8" i="1"/>
  <c r="F8" i="1"/>
  <c r="D8" i="1"/>
  <c r="H8" i="1"/>
  <c r="K8" i="1" l="1"/>
  <c r="T8" i="1" s="1"/>
</calcChain>
</file>

<file path=xl/sharedStrings.xml><?xml version="1.0" encoding="utf-8"?>
<sst xmlns="http://schemas.openxmlformats.org/spreadsheetml/2006/main" count="24" uniqueCount="24">
  <si>
    <t xml:space="preserve">Сводная информация по открытым бюджетам  за 2023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</si>
  <si>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</si>
  <si>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</si>
  <si>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</si>
  <si>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</si>
  <si>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</si>
  <si>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</si>
  <si>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</si>
  <si>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</si>
  <si>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</si>
  <si>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</si>
  <si>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</si>
  <si>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</si>
  <si>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</si>
  <si>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</si>
  <si>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</si>
  <si>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</si>
  <si>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</si>
  <si>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</si>
  <si>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Кенеоткельская основная школа</t>
  </si>
  <si>
    <t>тыс.т.</t>
  </si>
  <si>
    <t xml:space="preserve">Руководитель </t>
  </si>
  <si>
    <t>Нурова Д.Ш.</t>
  </si>
  <si>
    <t>в 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</si>
</sst>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8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3" fontId="13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2" fillId="0" borderId="0" xfId="0" applyNumberFormat="1" applyFont="1"/>
    <xf numFmtId="3" fontId="12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mBook\Desktop\&#1054;&#1090;&#1082;&#1088;&#1099;&#1090;&#1099;&#1077;%20&#1073;&#1102;&#1076;&#1078;&#1077;&#1090;&#1099;%202022\&#1040;&#1040;&#1040;1.01.%20&#1058;&#1072;&#1088;&#1080;&#1092;&#1080;&#1082;&#1072;&#1094;&#1080;&#1103;%20%20%202021&#1075;&#1086;&#1076;\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88;&#1080;&#1092;%2001.09.2023%20&#8212;%20&#1080;&#1089;&#1087;&#1088;&#1072;&#1074;&#1083;\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53">
          <cell r="J53">
            <v>3357714.7371766972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ка"/>
      <sheetName val="Еликты"/>
      <sheetName val="Бирлестык"/>
      <sheetName val="Еленовка"/>
      <sheetName val="Доломитово"/>
      <sheetName val="ЗСШ №1"/>
      <sheetName val="ЗКСШ"/>
      <sheetName val="1 окт ЗСШ №2 гард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10 окт Ортагаш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с ноября Була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17 окт к-егис"/>
      <sheetName val="К-егис"/>
      <sheetName val="Васильковка"/>
      <sheetName val="Мало-тюкты"/>
      <sheetName val="17 окт Ескенижал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L7">
            <v>222545.24427150018</v>
          </cell>
        </row>
        <row r="51">
          <cell r="L51">
            <v>63788.402945208698</v>
          </cell>
        </row>
      </sheetData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85" zoomScaleNormal="85" workbookViewId="0">
      <selection activeCell="B20" sqref="B20"/>
    </sheetView>
  </sheetViews>
  <sheetFormatPr defaultRowHeight="15" x14ac:dyDescent="0.25"/>
  <cols>
    <col min="1" max="1" width="4.5703125" customWidth="1"/>
    <col min="2" max="2" width="35.42578125" customWidth="1"/>
    <col min="3" max="3" width="15.7109375" style="56" hidden="1" customWidth="1"/>
    <col min="4" max="4" width="12.7109375" style="56" hidden="1" customWidth="1"/>
    <col min="5" max="5" width="10.5703125" style="56" hidden="1" customWidth="1"/>
    <col min="6" max="6" width="1" style="56" hidden="1" customWidth="1"/>
    <col min="7" max="8" width="13.7109375" style="57" customWidth="1"/>
    <col min="9" max="9" width="13.140625" style="57" customWidth="1"/>
    <col min="10" max="11" width="14.42578125" style="57" customWidth="1"/>
    <col min="12" max="12" width="15.7109375" style="57" customWidth="1"/>
    <col min="13" max="13" width="12.140625" style="60" customWidth="1"/>
    <col min="14" max="15" width="12.28515625" style="59" customWidth="1"/>
    <col min="16" max="16" width="12" style="59" customWidth="1"/>
    <col min="17" max="17" width="0.28515625" style="59" hidden="1" customWidth="1"/>
    <col min="18" max="18" width="10.5703125" style="59" customWidth="1"/>
    <col min="19" max="19" width="10.7109375" style="59" hidden="1" customWidth="1"/>
    <col min="20" max="20" width="17.85546875" style="5" customWidth="1"/>
    <col min="21" max="21" width="9.140625" hidden="1" customWidth="1"/>
  </cols>
  <sheetData>
    <row r="1" spans="1:20" ht="20.25" x14ac:dyDescent="0.3">
      <c r="A1" s="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2"/>
      <c r="L1" s="3"/>
      <c r="M1" s="4"/>
      <c r="N1" s="2"/>
      <c r="O1" s="2"/>
      <c r="P1" s="2"/>
      <c r="Q1" s="2"/>
      <c r="R1" s="2"/>
      <c r="S1" s="2"/>
    </row>
    <row r="2" spans="1:20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">
        <v>45001</v>
      </c>
      <c r="Q2" s="7"/>
      <c r="R2" s="7"/>
      <c r="S2" s="7"/>
      <c r="T2" t="s">
        <v>23</v>
      </c>
    </row>
    <row r="3" spans="1:20" ht="15.75" customHeight="1" x14ac:dyDescent="0.25">
      <c r="A3" s="8" t="s">
        <v>1</v>
      </c>
      <c r="B3" s="9" t="s">
        <v>2</v>
      </c>
      <c r="C3" s="10"/>
      <c r="D3" s="10"/>
      <c r="E3" s="10"/>
      <c r="F3" s="10"/>
      <c r="G3" s="11" t="s">
        <v>3</v>
      </c>
      <c r="H3" s="63" t="s">
        <v>4</v>
      </c>
      <c r="I3" s="64"/>
      <c r="J3" s="65"/>
      <c r="K3" s="64" t="s">
        <v>5</v>
      </c>
      <c r="L3" s="68" t="s">
        <v>6</v>
      </c>
      <c r="M3" s="69"/>
      <c r="N3" s="69"/>
      <c r="O3" s="69"/>
      <c r="P3" s="70"/>
      <c r="Q3" s="83"/>
      <c r="R3" s="71" t="s">
        <v>7</v>
      </c>
      <c r="S3" s="71"/>
      <c r="T3" s="74" t="s">
        <v>8</v>
      </c>
    </row>
    <row r="4" spans="1:20" ht="2.25" customHeight="1" x14ac:dyDescent="0.25">
      <c r="A4" s="12"/>
      <c r="B4" s="77"/>
      <c r="C4" s="77"/>
      <c r="D4" s="77"/>
      <c r="E4" s="77"/>
      <c r="F4" s="77"/>
      <c r="G4" s="77"/>
      <c r="H4" s="77"/>
      <c r="I4" s="77"/>
      <c r="J4" s="13"/>
      <c r="K4" s="66"/>
      <c r="L4" s="14"/>
      <c r="M4" s="15"/>
      <c r="N4" s="14"/>
      <c r="O4" s="14"/>
      <c r="P4" s="14"/>
      <c r="Q4" s="84"/>
      <c r="R4" s="72"/>
      <c r="S4" s="72"/>
      <c r="T4" s="75"/>
    </row>
    <row r="5" spans="1:20" ht="15" hidden="1" customHeight="1" x14ac:dyDescent="0.25">
      <c r="A5" s="12"/>
      <c r="B5" s="16"/>
      <c r="C5" s="17"/>
      <c r="D5" s="17"/>
      <c r="E5" s="17"/>
      <c r="F5" s="17"/>
      <c r="G5" s="13"/>
      <c r="H5" s="13"/>
      <c r="I5" s="13"/>
      <c r="J5" s="13"/>
      <c r="K5" s="66"/>
      <c r="L5" s="14"/>
      <c r="M5" s="15"/>
      <c r="N5" s="14"/>
      <c r="O5" s="14"/>
      <c r="P5" s="14"/>
      <c r="Q5" s="84"/>
      <c r="R5" s="72"/>
      <c r="S5" s="72"/>
      <c r="T5" s="75"/>
    </row>
    <row r="6" spans="1:20" ht="30" customHeight="1" x14ac:dyDescent="0.25">
      <c r="A6" s="18"/>
      <c r="B6" s="19"/>
      <c r="C6" s="20"/>
      <c r="D6" s="78" t="s">
        <v>9</v>
      </c>
      <c r="E6" s="78"/>
      <c r="F6" s="78"/>
      <c r="G6" s="21" t="s">
        <v>10</v>
      </c>
      <c r="H6" s="79" t="s">
        <v>11</v>
      </c>
      <c r="I6" s="79"/>
      <c r="J6" s="79"/>
      <c r="K6" s="66"/>
      <c r="L6" s="80" t="s">
        <v>12</v>
      </c>
      <c r="M6" s="80"/>
      <c r="N6" s="80"/>
      <c r="O6" s="80"/>
      <c r="P6" s="81" t="s">
        <v>13</v>
      </c>
      <c r="Q6" s="84"/>
      <c r="R6" s="72"/>
      <c r="S6" s="72"/>
      <c r="T6" s="75"/>
    </row>
    <row r="7" spans="1:20" ht="53.25" customHeight="1" x14ac:dyDescent="0.25">
      <c r="A7" s="18"/>
      <c r="B7" s="19"/>
      <c r="C7" s="20">
        <v>111</v>
      </c>
      <c r="D7" s="20">
        <v>121</v>
      </c>
      <c r="E7" s="20">
        <v>122</v>
      </c>
      <c r="F7" s="20">
        <v>124</v>
      </c>
      <c r="G7" s="21" t="s">
        <v>14</v>
      </c>
      <c r="H7" s="21">
        <v>121</v>
      </c>
      <c r="I7" s="21">
        <v>122</v>
      </c>
      <c r="J7" s="21">
        <v>124</v>
      </c>
      <c r="K7" s="67"/>
      <c r="L7" s="21" t="s">
        <v>15</v>
      </c>
      <c r="M7" s="22" t="s">
        <v>16</v>
      </c>
      <c r="N7" s="23" t="s">
        <v>17</v>
      </c>
      <c r="O7" s="23" t="s">
        <v>18</v>
      </c>
      <c r="P7" s="82"/>
      <c r="Q7" s="85"/>
      <c r="R7" s="73"/>
      <c r="S7" s="73"/>
      <c r="T7" s="76"/>
    </row>
    <row r="8" spans="1:20" s="31" customFormat="1" ht="15.75" customHeight="1" x14ac:dyDescent="0.25">
      <c r="A8" s="34">
        <v>45</v>
      </c>
      <c r="B8" s="35" t="s">
        <v>19</v>
      </c>
      <c r="C8" s="24">
        <f>'[1]Свод '!$J$53/1000</f>
        <v>3357.7147371766973</v>
      </c>
      <c r="D8" s="24">
        <f t="shared" ref="D8" si="0">(C8-C8*10%)*6%</f>
        <v>181.31659580754166</v>
      </c>
      <c r="E8" s="24">
        <f t="shared" ref="E8" si="1">(C8-C8*10%)*3.5%</f>
        <v>105.76801422106597</v>
      </c>
      <c r="F8" s="24">
        <f t="shared" ref="F8" si="2">C8*2%</f>
        <v>67.154294743533953</v>
      </c>
      <c r="G8" s="25">
        <f>'[2]Свод '!$L$51</f>
        <v>63788.402945208698</v>
      </c>
      <c r="H8" s="25">
        <f t="shared" ref="H8" si="3">(G8-G8*10%)*6%</f>
        <v>3444.5737590412696</v>
      </c>
      <c r="I8" s="25">
        <f t="shared" ref="I8" si="4">(G8-G8*10%)*3.5%</f>
        <v>2009.334692774074</v>
      </c>
      <c r="J8" s="25">
        <f t="shared" ref="J8" si="5">G8*3%</f>
        <v>1913.6520883562609</v>
      </c>
      <c r="K8" s="25">
        <f t="shared" ref="K8" si="6">G8+H8+I8+J8</f>
        <v>71155.963485380315</v>
      </c>
      <c r="L8" s="32">
        <v>2222</v>
      </c>
      <c r="M8" s="33">
        <f>102.5+13</f>
        <v>115.5</v>
      </c>
      <c r="N8" s="33">
        <f>208.3+13</f>
        <v>221.3</v>
      </c>
      <c r="O8" s="26">
        <v>83</v>
      </c>
      <c r="P8" s="27"/>
      <c r="Q8" s="28"/>
      <c r="R8" s="29">
        <v>180</v>
      </c>
      <c r="S8" s="29"/>
      <c r="T8" s="30">
        <f t="shared" ref="T8" si="7">K8+L8+M8+N8+O8+Q8+P8+R8+S8</f>
        <v>73977.763485380317</v>
      </c>
    </row>
    <row r="9" spans="1:20" s="31" customFormat="1" ht="15.75" x14ac:dyDescent="0.25">
      <c r="A9" s="36"/>
      <c r="B9" s="36"/>
      <c r="C9" s="37"/>
      <c r="D9" s="37"/>
      <c r="E9" s="37"/>
      <c r="F9" s="37"/>
      <c r="G9" s="38"/>
      <c r="H9" s="38"/>
      <c r="I9" s="38"/>
      <c r="J9" s="38"/>
      <c r="K9" s="38"/>
      <c r="L9" s="39"/>
      <c r="M9" s="39"/>
      <c r="N9" s="40"/>
      <c r="O9" s="41"/>
      <c r="P9" s="40"/>
      <c r="Q9" s="40"/>
      <c r="R9" s="40"/>
      <c r="S9" s="40"/>
      <c r="T9" s="42" t="s">
        <v>20</v>
      </c>
    </row>
    <row r="10" spans="1:20" ht="18.75" x14ac:dyDescent="0.3">
      <c r="A10" s="43"/>
      <c r="B10" s="44" t="s">
        <v>21</v>
      </c>
      <c r="C10" s="45"/>
      <c r="D10" s="45"/>
      <c r="E10" s="45"/>
      <c r="F10" s="45"/>
      <c r="G10" s="46"/>
      <c r="H10" s="46"/>
      <c r="I10" s="46" t="s">
        <v>22</v>
      </c>
      <c r="J10" s="46"/>
      <c r="K10" s="38"/>
      <c r="L10" s="38"/>
      <c r="M10" s="47"/>
      <c r="N10" s="40"/>
      <c r="O10" s="40"/>
      <c r="P10" s="40"/>
      <c r="Q10" s="40"/>
      <c r="R10" s="40"/>
      <c r="S10" s="40"/>
      <c r="T10" s="42"/>
    </row>
    <row r="11" spans="1:20" ht="18.75" x14ac:dyDescent="0.3">
      <c r="A11" s="43"/>
      <c r="B11" s="43"/>
      <c r="C11" s="48"/>
      <c r="D11" s="48"/>
      <c r="E11" s="48"/>
      <c r="F11" s="48"/>
      <c r="G11" s="49"/>
      <c r="H11" s="49"/>
      <c r="I11" s="49"/>
      <c r="J11" s="49"/>
      <c r="K11" s="38"/>
      <c r="L11" s="38"/>
      <c r="M11" s="50"/>
      <c r="N11" s="38"/>
      <c r="O11" s="40"/>
      <c r="P11" s="40"/>
      <c r="Q11" s="40"/>
      <c r="R11" s="40"/>
      <c r="S11" s="40"/>
      <c r="T11" s="42"/>
    </row>
    <row r="12" spans="1:20" ht="15.75" x14ac:dyDescent="0.25">
      <c r="A12" s="51"/>
      <c r="B12" s="52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47"/>
      <c r="N12" s="40"/>
      <c r="O12" s="40"/>
      <c r="P12" s="40"/>
      <c r="Q12" s="40"/>
      <c r="R12" s="40"/>
      <c r="S12" s="40"/>
      <c r="T12" s="42"/>
    </row>
    <row r="13" spans="1:20" ht="15.75" x14ac:dyDescent="0.25">
      <c r="A13" s="51"/>
      <c r="B13" s="52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0"/>
      <c r="N13" s="40"/>
      <c r="O13" s="40"/>
      <c r="P13" s="40"/>
      <c r="Q13" s="40"/>
      <c r="R13" s="40"/>
      <c r="S13" s="40"/>
      <c r="T13" s="42"/>
    </row>
    <row r="14" spans="1:20" ht="15.75" x14ac:dyDescent="0.25">
      <c r="A14" s="51"/>
      <c r="B14" s="51"/>
      <c r="C14" s="55"/>
      <c r="D14" s="55"/>
      <c r="E14" s="55"/>
      <c r="F14" s="55"/>
      <c r="G14" s="38"/>
      <c r="H14" s="38"/>
      <c r="I14" s="38"/>
      <c r="J14" s="38"/>
      <c r="K14" s="38"/>
      <c r="L14" s="38"/>
      <c r="M14" s="47"/>
      <c r="N14" s="40"/>
      <c r="O14" s="40"/>
      <c r="P14" s="40"/>
      <c r="Q14" s="40"/>
      <c r="R14" s="40"/>
      <c r="S14" s="40"/>
      <c r="T14" s="42"/>
    </row>
    <row r="15" spans="1:20" x14ac:dyDescent="0.25">
      <c r="M15" s="58"/>
    </row>
    <row r="16" spans="1:20" x14ac:dyDescent="0.25">
      <c r="M16" s="58"/>
    </row>
  </sheetData>
  <mergeCells count="14">
    <mergeCell ref="R3:R7"/>
    <mergeCell ref="S3:S7"/>
    <mergeCell ref="T3:T7"/>
    <mergeCell ref="B4:I4"/>
    <mergeCell ref="D6:F6"/>
    <mergeCell ref="H6:J6"/>
    <mergeCell ref="L6:O6"/>
    <mergeCell ref="P6:P7"/>
    <mergeCell ref="Q3:Q7"/>
    <mergeCell ref="B1:J1"/>
    <mergeCell ref="B2:O2"/>
    <mergeCell ref="H3:J3"/>
    <mergeCell ref="K3:K7"/>
    <mergeCell ref="L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2023-11-16T06:28:07Z</dcterms:modified>
</cp:coreProperties>
</file>